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defaultThemeVersion="202300"/>
  <mc:AlternateContent xmlns:mc="http://schemas.openxmlformats.org/markup-compatibility/2006">
    <mc:Choice Requires="x15">
      <x15ac:absPath xmlns:x15ac="http://schemas.microsoft.com/office/spreadsheetml/2010/11/ac" url="/Users/taylorgarland/Downloads/"/>
    </mc:Choice>
  </mc:AlternateContent>
  <xr:revisionPtr revIDLastSave="0" documentId="8_{6371C1C5-4AD0-AE48-A080-B58068507634}" xr6:coauthVersionLast="47" xr6:coauthVersionMax="47" xr10:uidLastSave="{00000000-0000-0000-0000-000000000000}"/>
  <bookViews>
    <workbookView xWindow="0" yWindow="740" windowWidth="29400" windowHeight="16540" xr2:uid="{0FFB05F5-5478-3C4D-B6FF-08D74C0B76EA}"/>
  </bookViews>
  <sheets>
    <sheet name="BoardingPayCalc" sheetId="1" r:id="rId1"/>
    <sheet name="PayScale"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 l="1"/>
  <c r="E23" i="1" s="1"/>
  <c r="E9" i="1"/>
  <c r="E10" i="1" l="1"/>
  <c r="E11" i="1" s="1"/>
  <c r="E12" i="1"/>
  <c r="E13" i="1" s="1"/>
  <c r="E14" i="1" s="1"/>
</calcChain>
</file>

<file path=xl/sharedStrings.xml><?xml version="1.0" encoding="utf-8"?>
<sst xmlns="http://schemas.openxmlformats.org/spreadsheetml/2006/main" count="29" uniqueCount="27">
  <si>
    <t>JCBA TA Boarding Pay Calculator</t>
  </si>
  <si>
    <t>Inputs</t>
  </si>
  <si>
    <t>RESULTS</t>
  </si>
  <si>
    <t>Pay Step:</t>
  </si>
  <si>
    <t>Hourly Rate Used:</t>
  </si>
  <si>
    <t>Payscale Column:</t>
  </si>
  <si>
    <t>DOS+3</t>
  </si>
  <si>
    <t>Extra Pay Hours per Month:</t>
  </si>
  <si>
    <t>Average Legs per Duty Day:</t>
  </si>
  <si>
    <t>Monthly Increase:</t>
  </si>
  <si>
    <t>Average Duty Days per Month:</t>
  </si>
  <si>
    <t>Annual Increase:</t>
  </si>
  <si>
    <t>Monthly Hours:</t>
  </si>
  <si>
    <t>Current Annual:</t>
  </si>
  <si>
    <t>New Annual:</t>
  </si>
  <si>
    <t>Yearly Percent Increase*:</t>
  </si>
  <si>
    <t>Instructions:</t>
  </si>
  <si>
    <t>1. Edit the numbers in the green column.</t>
  </si>
  <si>
    <r>
      <rPr>
        <b/>
        <sz val="12"/>
        <color rgb="FF000000"/>
        <rFont val="Tahoma"/>
        <family val="2"/>
      </rPr>
      <t>*NOTE:</t>
    </r>
    <r>
      <rPr>
        <sz val="12"/>
        <color rgb="FF000000"/>
        <rFont val="Tahoma"/>
        <family val="2"/>
      </rPr>
      <t xml:space="preserve"> This calculator does NOT take into consideration anything outside of your wage rate, flight hours, and boarding pay. For example, premium pay, per diem, etc. are NOT factored into the total.</t>
    </r>
  </si>
  <si>
    <t>2. Payscale Column is a drop down, pick one of two.</t>
  </si>
  <si>
    <t>3. Results in the blue column update automatically.</t>
  </si>
  <si>
    <t>4. Please wait your turn! If multiple people are viewing and editing this page at the same time, it can get a bit hectic. You can also download a copy to your device so you have sole control of the inputs.</t>
  </si>
  <si>
    <t>OPTIONAL: FC VIEW Calculator (Select your Pay Step and Payscale Column above)</t>
  </si>
  <si>
    <t>Total Yearly Flights:</t>
  </si>
  <si>
    <t>5. In general, use 3 Average Legs, 15 Average Days, and 75 Monthly Hours.</t>
  </si>
  <si>
    <t>Step</t>
  </si>
  <si>
    <t>DOS+4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</si>
</sst>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 &quot;&quot;$&quot;* #,##0.00&quot; &quot;;&quot; &quot;&quot;$&quot;* &quot;(&quot;#,##0.00&quot;)&quot;;&quot; &quot;&quot;$&quot;* &quot;-&quot;#&quot; &quot;;&quot; &quot;@&quot; &quot;"/>
  </numFmts>
  <fonts count="9" x14ac:knownFonts="1">
    <font>
      <sz val="11"/>
      <color rgb="FF000000"/>
      <name val="Calibri"/>
      <family val="2"/>
    </font>
    <font>
      <sz val="11"/>
      <color rgb="FF000000"/>
      <name val="Calibri"/>
      <family val="2"/>
    </font>
    <font>
      <b/>
      <sz val="26"/>
      <color rgb="FF000000"/>
      <name val="Tahoma"/>
      <family val="2"/>
    </font>
    <font>
      <sz val="12"/>
      <color rgb="FF000000"/>
      <name val="Tahoma"/>
      <family val="2"/>
    </font>
    <font>
      <sz val="20"/>
      <color rgb="FF000000"/>
      <name val="Tahoma"/>
      <family val="2"/>
    </font>
    <font>
      <b/>
      <u/>
      <sz val="36"/>
      <color rgb="FF000000"/>
      <name val="Tahoma"/>
      <family val="2"/>
    </font>
    <font>
      <b/>
      <sz val="16"/>
      <color rgb="FF000000"/>
      <name val="Tahoma"/>
      <family val="2"/>
    </font>
    <font>
      <b/>
      <sz val="12"/>
      <color rgb="FF000000"/>
      <name val="Tahoma"/>
      <family val="2"/>
    </font>
    <font>
      <b/>
      <sz val="10"/>
      <color rgb="FF000000"/>
      <name val="Tahoma"/>
      <family val="2"/>
    </font>
  </fonts>
  <fills count="7">
    <fill>
      <patternFill patternType="none"/>
    </fill>
    <fill>
      <patternFill patternType="gray125"/>
    </fill>
    <fill>
      <patternFill patternType="solid">
        <fgColor rgb="FFFFFF00"/>
        <bgColor rgb="FFFFFF00"/>
      </patternFill>
    </fill>
    <fill>
      <patternFill patternType="solid">
        <fgColor rgb="FFB8CCE4"/>
        <bgColor rgb="FFB8CCE4"/>
      </patternFill>
    </fill>
    <fill>
      <patternFill patternType="solid">
        <fgColor rgb="FF92D050"/>
        <bgColor rgb="FF92D050"/>
      </patternFill>
    </fill>
    <fill>
      <patternFill patternType="solid">
        <fgColor rgb="FF00B0F0"/>
        <bgColor rgb="FF00B0F0"/>
      </patternFill>
    </fill>
    <fill>
      <patternFill patternType="solid">
        <fgColor rgb="FFDCE6F1"/>
        <bgColor rgb="FFDCE6F1"/>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s>
  <cellStyleXfs count="3">
    <xf numFmtId="0" fontId="0" fillId="0" borderId="0"/>
    <xf numFmtId="165" fontId="1" fillId="0" borderId="0" applyFont="0" applyBorder="0" applyProtection="0"/>
    <xf numFmtId="9" fontId="1" fillId="0" borderId="0" applyFont="0" applyFill="0" applyBorder="0" applyAlignment="0" applyProtection="0"/>
  </cellStyleXfs>
  <cellXfs count="26">
    <xf numFmtId="0" fontId="0" fillId="0" borderId="0" xfId="0"/>
    <xf numFmtId="0" fontId="2" fillId="0" borderId="0" xfId="0" applyFont="1"/>
    <xf numFmtId="0" fontId="3" fillId="0" borderId="0" xfId="0" applyFont="1"/>
    <xf numFmtId="0" fontId="3" fillId="0" borderId="0" xfId="0" applyFont="1" applyAlignment="1">
      <alignment horizontal="left"/>
    </xf>
    <xf numFmtId="0" fontId="4" fillId="0" borderId="0" xfId="0" applyFont="1"/>
    <xf numFmtId="0" fontId="2" fillId="2" borderId="1" xfId="0" applyFont="1" applyFill="1" applyBorder="1" applyAlignment="1">
      <alignment horizontal="right"/>
    </xf>
    <xf numFmtId="0" fontId="2" fillId="2" borderId="1" xfId="0" applyFont="1" applyFill="1" applyBorder="1"/>
    <xf numFmtId="0" fontId="6" fillId="3" borderId="1" xfId="0" applyFont="1" applyFill="1" applyBorder="1"/>
    <xf numFmtId="0" fontId="6" fillId="4" borderId="1" xfId="0" applyFont="1" applyFill="1" applyBorder="1" applyAlignment="1" applyProtection="1">
      <alignment horizontal="left"/>
      <protection locked="0"/>
    </xf>
    <xf numFmtId="164" fontId="6" fillId="5" borderId="1" xfId="1" applyNumberFormat="1" applyFont="1" applyFill="1" applyBorder="1" applyAlignment="1" applyProtection="1"/>
    <xf numFmtId="0" fontId="6" fillId="6" borderId="1" xfId="0" applyFont="1" applyFill="1" applyBorder="1"/>
    <xf numFmtId="0" fontId="6" fillId="5" borderId="1" xfId="0" applyFont="1" applyFill="1" applyBorder="1"/>
    <xf numFmtId="164" fontId="6" fillId="5" borderId="1" xfId="0" applyNumberFormat="1" applyFont="1" applyFill="1" applyBorder="1"/>
    <xf numFmtId="9" fontId="6" fillId="5" borderId="1" xfId="2" applyFont="1" applyFill="1" applyBorder="1"/>
    <xf numFmtId="0" fontId="3" fillId="0" borderId="2" xfId="0" applyFont="1" applyBorder="1" applyAlignment="1">
      <alignment horizontal="left"/>
    </xf>
    <xf numFmtId="0" fontId="6" fillId="0" borderId="0" xfId="0" applyFont="1"/>
    <xf numFmtId="0" fontId="3" fillId="0" borderId="3" xfId="0" applyFont="1" applyBorder="1" applyAlignment="1">
      <alignment horizontal="left"/>
    </xf>
    <xf numFmtId="0" fontId="3" fillId="0" borderId="4" xfId="0" applyFont="1" applyBorder="1" applyAlignment="1">
      <alignment wrapText="1"/>
    </xf>
    <xf numFmtId="0" fontId="3" fillId="0" borderId="0" xfId="0" applyFont="1" applyAlignment="1">
      <alignment wrapText="1"/>
    </xf>
    <xf numFmtId="165" fontId="6" fillId="5" borderId="1" xfId="2" applyNumberFormat="1" applyFont="1" applyFill="1" applyBorder="1"/>
    <xf numFmtId="0" fontId="5" fillId="0" borderId="0" xfId="0" applyFont="1" applyAlignment="1">
      <alignment horizontal="center"/>
    </xf>
    <xf numFmtId="0" fontId="2" fillId="2" borderId="1" xfId="0" applyFont="1" applyFill="1" applyBorder="1" applyAlignment="1">
      <alignment horizontal="left"/>
    </xf>
    <xf numFmtId="0" fontId="3" fillId="0" borderId="1" xfId="0" applyFont="1" applyFill="1" applyBorder="1" applyAlignment="1">
      <alignment wrapText="1"/>
    </xf>
    <xf numFmtId="0" fontId="3" fillId="0" borderId="3" xfId="0" applyFont="1" applyFill="1" applyBorder="1" applyAlignment="1">
      <alignment horizontal="left" vertical="top" wrapText="1"/>
    </xf>
    <xf numFmtId="0" fontId="8" fillId="2" borderId="1" xfId="0" applyFont="1" applyFill="1" applyBorder="1" applyAlignment="1">
      <alignment horizontal="left"/>
    </xf>
    <xf numFmtId="0" fontId="3" fillId="0" borderId="5" xfId="0" applyFont="1" applyFill="1" applyBorder="1" applyAlignment="1">
      <alignment horizontal="left" vertical="top" wrapText="1"/>
    </xf>
  </cellXfs>
  <cellStyles count="3">
    <cellStyle name="Currency" xfId="1" builtinId="4" customBuiltin="1"/>
    <cellStyle name="Normal" xfId="0" builtinId="0" customBuiltin="1"/>
    <cellStyle name="Percent" xfId="2" builtinId="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754059</xdr:colOff>
      <xdr:row>0</xdr:row>
      <xdr:rowOff>134938</xdr:rowOff>
    </xdr:from>
    <xdr:ext cx="7375522" cy="995360"/>
    <xdr:pic>
      <xdr:nvPicPr>
        <xdr:cNvPr id="2" name="image1.png">
          <a:extLst>
            <a:ext uri="{FF2B5EF4-FFF2-40B4-BE49-F238E27FC236}">
              <a16:creationId xmlns:a16="http://schemas.microsoft.com/office/drawing/2014/main" id="{F6D29F5B-F82C-DF28-CADE-818A33747335}"/>
            </a:ext>
          </a:extLst>
        </xdr:cNvPr>
        <xdr:cNvPicPr>
          <a:picLocks noChangeAspect="1"/>
        </xdr:cNvPicPr>
      </xdr:nvPicPr>
      <xdr:blipFill>
        <a:blip xmlns:r="http://schemas.openxmlformats.org/officeDocument/2006/relationships"/>
        <a:stretch>
          <a:fillRect/>
        </a:stretch>
      </xdr:blipFill>
      <xdr:spPr>
        <a:xfrm>
          <a:off x="1427159" y="134938"/>
          <a:ext cx="7375522" cy="99536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DCB24-241E-144B-84F2-BC3112F83B35}">
  <dimension ref="A1:E24"/>
  <sheetViews>
    <sheetView tabSelected="1" workbookViewId="0">
      <selection activeCell="B23" sqref="B23:B24"/>
    </sheetView>
  </sheetViews>
  <sheetFormatPr baseColWidth="10" defaultColWidth="10.5" defaultRowHeight="15" x14ac:dyDescent="0.15"/>
  <cols>
    <col min="1" max="1" width="8.83203125" style="2" customWidth="1"/>
    <col min="2" max="2" width="63" style="3" customWidth="1"/>
    <col min="3" max="3" width="14.83203125" style="2" bestFit="1" customWidth="1"/>
    <col min="4" max="4" width="53.1640625" style="2" bestFit="1" customWidth="1"/>
    <col min="5" max="5" width="28.5" style="2" customWidth="1"/>
    <col min="6" max="6" width="10.5" style="2" customWidth="1"/>
    <col min="7" max="16384" width="10.5" style="2"/>
  </cols>
  <sheetData>
    <row r="1" spans="1:5" s="1" customFormat="1" ht="32" x14ac:dyDescent="0.3"/>
    <row r="3" spans="1:5" s="4" customFormat="1" ht="25" x14ac:dyDescent="0.25"/>
    <row r="4" spans="1:5" s="4" customFormat="1" ht="25" x14ac:dyDescent="0.25"/>
    <row r="5" spans="1:5" s="4" customFormat="1" ht="44" x14ac:dyDescent="0.4">
      <c r="B5" s="20" t="s">
        <v>0</v>
      </c>
      <c r="C5" s="20"/>
      <c r="D5" s="20"/>
      <c r="E5" s="20"/>
    </row>
    <row r="6" spans="1:5" s="4" customFormat="1" ht="25" x14ac:dyDescent="0.25"/>
    <row r="7" spans="1:5" ht="32" x14ac:dyDescent="0.3">
      <c r="B7" s="21" t="s">
        <v>1</v>
      </c>
      <c r="C7" s="21"/>
      <c r="D7" s="5"/>
      <c r="E7" s="6" t="s">
        <v>2</v>
      </c>
    </row>
    <row r="8" spans="1:5" ht="25" x14ac:dyDescent="0.25">
      <c r="A8" s="4"/>
      <c r="B8" s="7" t="s">
        <v>3</v>
      </c>
      <c r="C8" s="8">
        <v>10</v>
      </c>
      <c r="D8" s="7" t="s">
        <v>4</v>
      </c>
      <c r="E8" s="9">
        <f>IF(C9="DOS+3", INDEX(PayScale!B:B, C8+1), INDEX(PayScale!C:C, C8+1))</f>
        <v>38.86</v>
      </c>
    </row>
    <row r="9" spans="1:5" ht="25" x14ac:dyDescent="0.25">
      <c r="A9" s="4"/>
      <c r="B9" s="10" t="s">
        <v>5</v>
      </c>
      <c r="C9" s="8" t="s">
        <v>26</v>
      </c>
      <c r="D9" s="10" t="s">
        <v>7</v>
      </c>
      <c r="E9" s="11">
        <f>C11*(C10*0.5)</f>
        <v>21</v>
      </c>
    </row>
    <row r="10" spans="1:5" ht="25" x14ac:dyDescent="0.25">
      <c r="A10" s="4"/>
      <c r="B10" s="7" t="s">
        <v>8</v>
      </c>
      <c r="C10" s="8">
        <v>3</v>
      </c>
      <c r="D10" s="7" t="s">
        <v>9</v>
      </c>
      <c r="E10" s="12">
        <f>E9*(E8*0.5)</f>
        <v>408.03</v>
      </c>
    </row>
    <row r="11" spans="1:5" ht="25" x14ac:dyDescent="0.25">
      <c r="A11" s="4"/>
      <c r="B11" s="10" t="s">
        <v>10</v>
      </c>
      <c r="C11" s="8">
        <v>14</v>
      </c>
      <c r="D11" s="10" t="s">
        <v>11</v>
      </c>
      <c r="E11" s="12">
        <f>E10*12</f>
        <v>4896.3599999999997</v>
      </c>
    </row>
    <row r="12" spans="1:5" ht="20" x14ac:dyDescent="0.2">
      <c r="B12" s="7" t="s">
        <v>12</v>
      </c>
      <c r="C12" s="8">
        <v>75</v>
      </c>
      <c r="D12" s="7" t="s">
        <v>13</v>
      </c>
      <c r="E12" s="12">
        <f>E8*C12*12</f>
        <v>34974</v>
      </c>
    </row>
    <row r="13" spans="1:5" ht="20" x14ac:dyDescent="0.2">
      <c r="D13" s="10" t="s">
        <v>14</v>
      </c>
      <c r="E13" s="12">
        <f>E12+E11</f>
        <v>39870.36</v>
      </c>
    </row>
    <row r="14" spans="1:5" ht="20" x14ac:dyDescent="0.2">
      <c r="D14" s="7" t="s">
        <v>15</v>
      </c>
      <c r="E14" s="13">
        <f xml:space="preserve"> (E13-E12)/E12</f>
        <v>0.14000000000000001</v>
      </c>
    </row>
    <row r="15" spans="1:5" ht="20" x14ac:dyDescent="0.2">
      <c r="B15" s="14" t="s">
        <v>16</v>
      </c>
      <c r="C15" s="15"/>
    </row>
    <row r="16" spans="1:5" ht="15" customHeight="1" x14ac:dyDescent="0.15">
      <c r="B16" s="16" t="s">
        <v>17</v>
      </c>
      <c r="D16" s="22" t="s">
        <v>18</v>
      </c>
      <c r="E16" s="22"/>
    </row>
    <row r="17" spans="2:5" x14ac:dyDescent="0.15">
      <c r="B17" s="16" t="s">
        <v>19</v>
      </c>
      <c r="D17" s="22"/>
      <c r="E17" s="22"/>
    </row>
    <row r="18" spans="2:5" x14ac:dyDescent="0.15">
      <c r="B18" s="16" t="s">
        <v>20</v>
      </c>
      <c r="D18" s="22"/>
      <c r="E18" s="22"/>
    </row>
    <row r="19" spans="2:5" x14ac:dyDescent="0.15">
      <c r="B19" s="23" t="s">
        <v>21</v>
      </c>
      <c r="D19" s="22"/>
      <c r="E19" s="22"/>
    </row>
    <row r="20" spans="2:5" x14ac:dyDescent="0.15">
      <c r="B20" s="23"/>
      <c r="D20" s="17"/>
      <c r="E20" s="18"/>
    </row>
    <row r="21" spans="2:5" ht="15.75" customHeight="1" x14ac:dyDescent="0.15">
      <c r="B21" s="23"/>
      <c r="D21" s="24" t="s">
        <v>22</v>
      </c>
      <c r="E21" s="24"/>
    </row>
    <row r="22" spans="2:5" ht="36.75" customHeight="1" x14ac:dyDescent="0.2">
      <c r="B22" s="23"/>
      <c r="D22" s="10" t="s">
        <v>23</v>
      </c>
      <c r="E22" s="8">
        <v>600</v>
      </c>
    </row>
    <row r="23" spans="2:5" ht="20" x14ac:dyDescent="0.2">
      <c r="B23" s="25" t="s">
        <v>24</v>
      </c>
      <c r="D23" s="7" t="s">
        <v>11</v>
      </c>
      <c r="E23" s="19">
        <f>E8*0.25*E22</f>
        <v>5829</v>
      </c>
    </row>
    <row r="24" spans="2:5" x14ac:dyDescent="0.15">
      <c r="B24" s="25"/>
    </row>
  </sheetData>
  <sheetProtection sheet="1" objects="1" scenarios="1"/>
  <mergeCells count="6">
    <mergeCell ref="B5:E5"/>
    <mergeCell ref="B7:C7"/>
    <mergeCell ref="D16:E19"/>
    <mergeCell ref="B19:B22"/>
    <mergeCell ref="D21:E21"/>
    <mergeCell ref="B23:B24"/>
  </mergeCells>
  <dataValidations count="6">
    <dataValidation type="list" sqref="C9" xr:uid="{874582DA-A72A-774A-A086-7B9277E82966}">
      <formula1>"DOS+3,DOS+4"</formula1>
    </dataValidation>
    <dataValidation type="whole" showErrorMessage="1" error="Enter a value between 1 and 20. " sqref="C8" xr:uid="{92D0AA96-E65D-FF43-A590-A9D0527676A4}">
      <formula1>1</formula1>
      <formula2>20</formula2>
    </dataValidation>
    <dataValidation type="whole" allowBlank="1" showErrorMessage="1" error="Enter a value between 1 and 8" sqref="C10" xr:uid="{30333AFF-F6E9-9342-AE98-A8A05CDB523B}">
      <formula1>1</formula1>
      <formula2>8</formula2>
    </dataValidation>
    <dataValidation type="whole" allowBlank="1" showErrorMessage="1" error="Enter a value between 1 and 31." sqref="C11" xr:uid="{1B6ED005-E594-1A40-8D7F-1B1F1768719A}">
      <formula1>1</formula1>
      <formula2>31</formula2>
    </dataValidation>
    <dataValidation type="whole" allowBlank="1" showErrorMessage="1" error="Enter a value between 1 and 150." sqref="C12" xr:uid="{0FE98E83-ACE3-9642-A4C8-62B95CA12516}">
      <formula1>1</formula1>
      <formula2>150</formula2>
    </dataValidation>
    <dataValidation allowBlank="1" showErrorMessage="1" sqref="E22" xr:uid="{18A10F9D-FF43-3449-869B-134A307114AA}"/>
  </dataValidations>
  <pageMargins left="0.75" right="0.75" top="1" bottom="1" header="0.5" footer="0.5"/>
  <pageSetup paperSize="0" fitToWidth="0" fitToHeight="0" orientation="portrait" horizontalDpi="0" verticalDpi="0" copie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DEA72-FB6F-DC4A-B91E-FB1487767963}">
  <dimension ref="A1:C21"/>
  <sheetViews>
    <sheetView workbookViewId="0"/>
  </sheetViews>
  <sheetFormatPr baseColWidth="10" defaultColWidth="10.6640625" defaultRowHeight="15" x14ac:dyDescent="0.2"/>
  <cols>
    <col min="1" max="1" width="10.6640625" customWidth="1"/>
  </cols>
  <sheetData>
    <row r="1" spans="1:3" x14ac:dyDescent="0.2">
      <c r="A1" t="s">
        <v>25</v>
      </c>
      <c r="B1" t="s">
        <v>6</v>
      </c>
      <c r="C1" t="s">
        <v>26</v>
      </c>
    </row>
    <row r="2" spans="1:3" x14ac:dyDescent="0.2">
      <c r="A2">
        <v>1</v>
      </c>
      <c r="B2">
        <v>27.82</v>
      </c>
      <c r="C2">
        <v>28.24</v>
      </c>
    </row>
    <row r="3" spans="1:3" x14ac:dyDescent="0.2">
      <c r="A3">
        <v>2</v>
      </c>
      <c r="B3">
        <v>28.33</v>
      </c>
      <c r="C3">
        <v>28.76</v>
      </c>
    </row>
    <row r="4" spans="1:3" x14ac:dyDescent="0.2">
      <c r="A4">
        <v>3</v>
      </c>
      <c r="B4">
        <v>28.85</v>
      </c>
      <c r="C4">
        <v>29.28</v>
      </c>
    </row>
    <row r="5" spans="1:3" x14ac:dyDescent="0.2">
      <c r="A5">
        <v>4</v>
      </c>
      <c r="B5">
        <v>29.88</v>
      </c>
      <c r="C5">
        <v>30.33</v>
      </c>
    </row>
    <row r="6" spans="1:3" x14ac:dyDescent="0.2">
      <c r="A6">
        <v>5</v>
      </c>
      <c r="B6">
        <v>31.68</v>
      </c>
      <c r="C6">
        <v>32.159999999999997</v>
      </c>
    </row>
    <row r="7" spans="1:3" x14ac:dyDescent="0.2">
      <c r="A7">
        <v>6</v>
      </c>
      <c r="B7">
        <v>32.82</v>
      </c>
      <c r="C7">
        <v>33.31</v>
      </c>
    </row>
    <row r="8" spans="1:3" x14ac:dyDescent="0.2">
      <c r="A8">
        <v>7</v>
      </c>
      <c r="B8">
        <v>34.450000000000003</v>
      </c>
      <c r="C8">
        <v>34.97</v>
      </c>
    </row>
    <row r="9" spans="1:3" x14ac:dyDescent="0.2">
      <c r="A9">
        <v>8</v>
      </c>
      <c r="B9">
        <v>35.93</v>
      </c>
      <c r="C9">
        <v>36.47</v>
      </c>
    </row>
    <row r="10" spans="1:3" x14ac:dyDescent="0.2">
      <c r="A10">
        <v>9</v>
      </c>
      <c r="B10">
        <v>37.200000000000003</v>
      </c>
      <c r="C10">
        <v>37.76</v>
      </c>
    </row>
    <row r="11" spans="1:3" x14ac:dyDescent="0.2">
      <c r="A11">
        <v>10</v>
      </c>
      <c r="B11">
        <v>38.29</v>
      </c>
      <c r="C11">
        <v>38.86</v>
      </c>
    </row>
    <row r="12" spans="1:3" x14ac:dyDescent="0.2">
      <c r="A12">
        <v>11</v>
      </c>
      <c r="B12">
        <v>39.36</v>
      </c>
      <c r="C12">
        <v>39.950000000000003</v>
      </c>
    </row>
    <row r="13" spans="1:3" x14ac:dyDescent="0.2">
      <c r="A13">
        <v>12</v>
      </c>
      <c r="B13">
        <v>40.409999999999997</v>
      </c>
      <c r="C13">
        <v>41.01</v>
      </c>
    </row>
    <row r="14" spans="1:3" x14ac:dyDescent="0.2">
      <c r="A14">
        <v>13</v>
      </c>
      <c r="B14">
        <v>41.09</v>
      </c>
      <c r="C14">
        <v>41.7</v>
      </c>
    </row>
    <row r="15" spans="1:3" x14ac:dyDescent="0.2">
      <c r="A15">
        <v>14</v>
      </c>
      <c r="B15">
        <v>42.11</v>
      </c>
      <c r="C15">
        <v>42.74</v>
      </c>
    </row>
    <row r="16" spans="1:3" x14ac:dyDescent="0.2">
      <c r="A16">
        <v>15</v>
      </c>
      <c r="B16">
        <v>42.65</v>
      </c>
      <c r="C16">
        <v>43.29</v>
      </c>
    </row>
    <row r="17" spans="1:3" x14ac:dyDescent="0.2">
      <c r="A17">
        <v>16</v>
      </c>
      <c r="B17">
        <v>43.2</v>
      </c>
      <c r="C17">
        <v>43.85</v>
      </c>
    </row>
    <row r="18" spans="1:3" x14ac:dyDescent="0.2">
      <c r="A18">
        <v>17</v>
      </c>
      <c r="B18">
        <v>43.75</v>
      </c>
      <c r="C18">
        <v>44.4</v>
      </c>
    </row>
    <row r="19" spans="1:3" x14ac:dyDescent="0.2">
      <c r="A19">
        <v>18</v>
      </c>
      <c r="B19">
        <v>44.29</v>
      </c>
      <c r="C19">
        <v>44.96</v>
      </c>
    </row>
    <row r="20" spans="1:3" x14ac:dyDescent="0.2">
      <c r="A20">
        <v>19</v>
      </c>
      <c r="B20">
        <v>44.87</v>
      </c>
      <c r="C20">
        <v>45.54</v>
      </c>
    </row>
    <row r="21" spans="1:3" x14ac:dyDescent="0.2">
      <c r="A21">
        <v>20</v>
      </c>
      <c r="B21">
        <v>45.5</v>
      </c>
      <c r="C21">
        <v>46.18</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BoardingPayCalc</vt:lpstr>
      <vt:lpstr>PayScale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Taylor Garland</cp:lastModifiedBy>
  <dcterms:created xsi:type="dcterms:W3CDTF">2025-11-20T17:47:22Z</dcterms:created>
  <dcterms:modified xsi:type="dcterms:W3CDTF">2026-01-04T23:59:22Z</dcterms:modified>
</cp:coreProperties>
</file>